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 activeTab="4"/>
  </bookViews>
  <sheets>
    <sheet name="оз.пш." sheetId="1" r:id="rId1"/>
    <sheet name="яч.яр." sheetId="6" r:id="rId2"/>
    <sheet name="подсолн." sheetId="7" r:id="rId3"/>
    <sheet name="Лист2" sheetId="2" r:id="rId4"/>
    <sheet name="Лист3" sheetId="3" r:id="rId5"/>
  </sheets>
  <definedNames>
    <definedName name="_xlnm.Print_Area" localSheetId="0">оз.пш.!$A$1:$J$32</definedName>
    <definedName name="_xlnm.Print_Area" localSheetId="2">подсолн.!$A$1:$J$32</definedName>
    <definedName name="_xlnm.Print_Area" localSheetId="1">яч.яр.!$A$1:$J$32</definedName>
  </definedNames>
  <calcPr calcId="125725"/>
</workbook>
</file>

<file path=xl/calcChain.xml><?xml version="1.0" encoding="utf-8"?>
<calcChain xmlns="http://schemas.openxmlformats.org/spreadsheetml/2006/main">
  <c r="E32" i="7"/>
  <c r="F32" s="1"/>
  <c r="I32" s="1"/>
  <c r="J32" s="1"/>
  <c r="E31"/>
  <c r="F31" s="1"/>
  <c r="I31" s="1"/>
  <c r="J31" s="1"/>
  <c r="E30"/>
  <c r="F30" s="1"/>
  <c r="I30" s="1"/>
  <c r="J30" s="1"/>
  <c r="E26"/>
  <c r="F26" s="1"/>
  <c r="I26" s="1"/>
  <c r="J26" s="1"/>
  <c r="E25"/>
  <c r="F25" s="1"/>
  <c r="I25" s="1"/>
  <c r="J25" s="1"/>
  <c r="E24"/>
  <c r="F24" s="1"/>
  <c r="I24" s="1"/>
  <c r="J24" s="1"/>
  <c r="E17"/>
  <c r="F17" s="1"/>
  <c r="I17" s="1"/>
  <c r="J17" s="1"/>
  <c r="E16"/>
  <c r="F16" s="1"/>
  <c r="I16" s="1"/>
  <c r="J16" s="1"/>
  <c r="E15"/>
  <c r="F15" s="1"/>
  <c r="I15" s="1"/>
  <c r="J15" s="1"/>
  <c r="E11"/>
  <c r="F11" s="1"/>
  <c r="I11" s="1"/>
  <c r="J11" s="1"/>
  <c r="E10"/>
  <c r="F10" s="1"/>
  <c r="I10" s="1"/>
  <c r="J10" s="1"/>
  <c r="E9"/>
  <c r="F9" s="1"/>
  <c r="I9" s="1"/>
  <c r="J9" s="1"/>
  <c r="E32" i="6"/>
  <c r="F32" s="1"/>
  <c r="I32" s="1"/>
  <c r="J32" s="1"/>
  <c r="E31"/>
  <c r="F31" s="1"/>
  <c r="I31" s="1"/>
  <c r="J31" s="1"/>
  <c r="E30"/>
  <c r="F30" s="1"/>
  <c r="I30" s="1"/>
  <c r="J30" s="1"/>
  <c r="E26"/>
  <c r="F26" s="1"/>
  <c r="I26" s="1"/>
  <c r="J26" s="1"/>
  <c r="E25"/>
  <c r="F25" s="1"/>
  <c r="I25" s="1"/>
  <c r="J25" s="1"/>
  <c r="E24"/>
  <c r="F24" s="1"/>
  <c r="I24" s="1"/>
  <c r="J24" s="1"/>
  <c r="E17"/>
  <c r="F17" s="1"/>
  <c r="I17" s="1"/>
  <c r="J17" s="1"/>
  <c r="E16"/>
  <c r="F16" s="1"/>
  <c r="I16" s="1"/>
  <c r="J16" s="1"/>
  <c r="E15"/>
  <c r="F15" s="1"/>
  <c r="I15" s="1"/>
  <c r="J15" s="1"/>
  <c r="E11"/>
  <c r="F11" s="1"/>
  <c r="I11" s="1"/>
  <c r="J11" s="1"/>
  <c r="E10"/>
  <c r="F10" s="1"/>
  <c r="I10" s="1"/>
  <c r="J10" s="1"/>
  <c r="E9"/>
  <c r="F9" s="1"/>
  <c r="I9" s="1"/>
  <c r="J9" s="1"/>
  <c r="E26" i="1"/>
  <c r="F26" s="1"/>
  <c r="E25"/>
  <c r="E24"/>
  <c r="F24" s="1"/>
  <c r="E32"/>
  <c r="E31"/>
  <c r="E30"/>
  <c r="E11"/>
  <c r="F11" s="1"/>
  <c r="I11" s="1"/>
  <c r="J11" s="1"/>
  <c r="E10"/>
  <c r="F10" s="1"/>
  <c r="I10" s="1"/>
  <c r="J10" s="1"/>
  <c r="E9"/>
  <c r="F9" s="1"/>
  <c r="I9" s="1"/>
  <c r="J9" s="1"/>
  <c r="E17"/>
  <c r="F17" s="1"/>
  <c r="I17" s="1"/>
  <c r="J17" s="1"/>
  <c r="E16"/>
  <c r="F16" s="1"/>
  <c r="I16" s="1"/>
  <c r="J16" s="1"/>
  <c r="E15"/>
  <c r="F15" s="1"/>
  <c r="I15" s="1"/>
  <c r="J15" s="1"/>
  <c r="I24" l="1"/>
  <c r="J24" s="1"/>
  <c r="I26"/>
  <c r="J26" s="1"/>
  <c r="F25"/>
  <c r="I25" s="1"/>
  <c r="J25" s="1"/>
  <c r="F31"/>
  <c r="I31" s="1"/>
  <c r="J31" s="1"/>
  <c r="F30"/>
  <c r="I30" s="1"/>
  <c r="J30" s="1"/>
  <c r="F32"/>
  <c r="I32" s="1"/>
  <c r="J32" s="1"/>
</calcChain>
</file>

<file path=xl/sharedStrings.xml><?xml version="1.0" encoding="utf-8"?>
<sst xmlns="http://schemas.openxmlformats.org/spreadsheetml/2006/main" count="150" uniqueCount="24">
  <si>
    <t>Средняя цена, руб/ц</t>
  </si>
  <si>
    <t>Страховая сумма, руб.</t>
  </si>
  <si>
    <t>Средняя ур-ть, ц/га</t>
  </si>
  <si>
    <t>Страховая стоимость, руб.</t>
  </si>
  <si>
    <t>Коэф-т</t>
  </si>
  <si>
    <t>Размер посевной площади, га</t>
  </si>
  <si>
    <t>Франшиза</t>
  </si>
  <si>
    <t>Страховой тариф, 
%</t>
  </si>
  <si>
    <t>Таблица 1</t>
  </si>
  <si>
    <t>Таблица 2</t>
  </si>
  <si>
    <t>Страховая премия, руб.</t>
  </si>
  <si>
    <r>
      <rPr>
        <b/>
        <sz val="12"/>
        <color theme="1"/>
        <rFont val="Times New Roman"/>
        <family val="1"/>
        <charset val="204"/>
      </rPr>
      <t xml:space="preserve">I. Пшеница озимая </t>
    </r>
    <r>
      <rPr>
        <sz val="12"/>
        <color theme="1"/>
        <rFont val="Times New Roman"/>
        <family val="1"/>
        <charset val="204"/>
      </rPr>
      <t xml:space="preserve">
(страховая сумма 100%)</t>
    </r>
  </si>
  <si>
    <r>
      <t xml:space="preserve">2) </t>
    </r>
    <r>
      <rPr>
        <u/>
        <sz val="12"/>
        <color theme="1"/>
        <rFont val="Times New Roman"/>
        <family val="1"/>
        <charset val="204"/>
      </rPr>
      <t>Страховые события:</t>
    </r>
    <r>
      <rPr>
        <sz val="12"/>
        <color theme="1"/>
        <rFont val="Times New Roman"/>
        <family val="1"/>
        <charset val="204"/>
      </rPr>
      <t xml:space="preserve">
1. Атмосферная засуха, почвенная засуха, суховей - 0,7;
2. Заморозки, выпревание, вымерзание, ледяная корка, раннее появление или установление снежного покрова, промерзание верхнего слоя почвы - 0,1</t>
    </r>
  </si>
  <si>
    <t>в т.ч. страховая премия, уплачиваемая СХТП (50%),
руб.</t>
  </si>
  <si>
    <r>
      <rPr>
        <b/>
        <sz val="12"/>
        <color theme="1"/>
        <rFont val="Times New Roman"/>
        <family val="1"/>
        <charset val="204"/>
      </rPr>
      <t xml:space="preserve">II. Пшеница озимая </t>
    </r>
    <r>
      <rPr>
        <sz val="12"/>
        <color theme="1"/>
        <rFont val="Times New Roman"/>
        <family val="1"/>
        <charset val="204"/>
      </rPr>
      <t xml:space="preserve">
(страховая сумма 70%)</t>
    </r>
  </si>
  <si>
    <t>Расчет</t>
  </si>
  <si>
    <t>возможной страховой премии по договору страхования урожая сельскохозяйственных культур в зависимости от применяемых в договоре: процента страховой суммы, процента франшизы и перечня страховых событий</t>
  </si>
  <si>
    <r>
      <t xml:space="preserve">1) </t>
    </r>
    <r>
      <rPr>
        <u/>
        <sz val="12"/>
        <color theme="1"/>
        <rFont val="Times New Roman"/>
        <family val="1"/>
        <charset val="204"/>
      </rPr>
      <t>Страховые события:</t>
    </r>
    <r>
      <rPr>
        <sz val="12"/>
        <color theme="1"/>
        <rFont val="Times New Roman"/>
        <family val="1"/>
        <charset val="204"/>
      </rPr>
      <t xml:space="preserve"> полный перечень событий</t>
    </r>
  </si>
  <si>
    <r>
      <rPr>
        <b/>
        <sz val="12"/>
        <color theme="1"/>
        <rFont val="Times New Roman"/>
        <family val="1"/>
        <charset val="204"/>
      </rPr>
      <t>I. Ячмень яровой</t>
    </r>
    <r>
      <rPr>
        <sz val="12"/>
        <color theme="1"/>
        <rFont val="Times New Roman"/>
        <family val="1"/>
        <charset val="204"/>
      </rPr>
      <t xml:space="preserve">
(страховая сумма 100%)</t>
    </r>
  </si>
  <si>
    <r>
      <t xml:space="preserve">2) </t>
    </r>
    <r>
      <rPr>
        <u/>
        <sz val="12"/>
        <color theme="1"/>
        <rFont val="Times New Roman"/>
        <family val="1"/>
        <charset val="204"/>
      </rPr>
      <t xml:space="preserve">Страховые события: </t>
    </r>
    <r>
      <rPr>
        <sz val="12"/>
        <color theme="1"/>
        <rFont val="Times New Roman"/>
        <family val="1"/>
        <charset val="204"/>
      </rPr>
      <t xml:space="preserve">Атмосферная засуха, почвенная засуха, суховей - 0,7
</t>
    </r>
  </si>
  <si>
    <r>
      <rPr>
        <b/>
        <sz val="12"/>
        <color theme="1"/>
        <rFont val="Times New Roman"/>
        <family val="1"/>
        <charset val="204"/>
      </rPr>
      <t>II. Ячмень яровой</t>
    </r>
    <r>
      <rPr>
        <sz val="12"/>
        <color theme="1"/>
        <rFont val="Times New Roman"/>
        <family val="1"/>
        <charset val="204"/>
      </rPr>
      <t xml:space="preserve">
(страховая сумма 70%)</t>
    </r>
  </si>
  <si>
    <r>
      <t xml:space="preserve">2) </t>
    </r>
    <r>
      <rPr>
        <u/>
        <sz val="12"/>
        <color theme="1"/>
        <rFont val="Times New Roman"/>
        <family val="1"/>
        <charset val="204"/>
      </rPr>
      <t xml:space="preserve">Страховые события: </t>
    </r>
    <r>
      <rPr>
        <sz val="12"/>
        <color theme="1"/>
        <rFont val="Times New Roman"/>
        <family val="1"/>
        <charset val="204"/>
      </rPr>
      <t>Атмосферная засуха, почвенная засуха, суховей - 0,7</t>
    </r>
  </si>
  <si>
    <r>
      <rPr>
        <b/>
        <sz val="12"/>
        <color theme="1"/>
        <rFont val="Times New Roman"/>
        <family val="1"/>
        <charset val="204"/>
      </rPr>
      <t>I. Подсолнечник</t>
    </r>
    <r>
      <rPr>
        <sz val="12"/>
        <color theme="1"/>
        <rFont val="Times New Roman"/>
        <family val="1"/>
        <charset val="204"/>
      </rPr>
      <t xml:space="preserve">
(страховая сумма 100%)</t>
    </r>
  </si>
  <si>
    <r>
      <rPr>
        <b/>
        <sz val="12"/>
        <color theme="1"/>
        <rFont val="Times New Roman"/>
        <family val="1"/>
        <charset val="204"/>
      </rPr>
      <t>II. Подсолнечник</t>
    </r>
    <r>
      <rPr>
        <sz val="12"/>
        <color theme="1"/>
        <rFont val="Times New Roman"/>
        <family val="1"/>
        <charset val="204"/>
      </rPr>
      <t xml:space="preserve">
(страховая сумма 70%)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</si>
</sst>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100" zoomScaleSheetLayoutView="100" workbookViewId="0">
      <selection activeCell="A2" sqref="A2:J2"/>
    </sheetView>
  </sheetViews>
  <sheetFormatPr defaultRowHeight="15.75"/>
  <cols>
    <col min="1" max="1" width="11" style="1" customWidth="1"/>
    <col min="2" max="2" width="13.5703125" style="1" customWidth="1"/>
    <col min="3" max="4" width="9.140625" style="1"/>
    <col min="5" max="5" width="11.85546875" style="1" customWidth="1"/>
    <col min="6" max="6" width="11.140625" style="1" customWidth="1"/>
    <col min="7" max="7" width="12.140625" style="1" customWidth="1"/>
    <col min="8" max="8" width="9.140625" style="1"/>
    <col min="9" max="9" width="11.28515625" style="1" customWidth="1"/>
    <col min="10" max="10" width="14.7109375" style="1" customWidth="1"/>
    <col min="11" max="16384" width="9.140625" style="1"/>
  </cols>
  <sheetData>
    <row r="1" spans="1:10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ht="17.25" customHeight="1">
      <c r="A4" s="6"/>
      <c r="B4" s="6"/>
      <c r="D4" s="6"/>
      <c r="I4" s="7"/>
      <c r="J4" s="7" t="s">
        <v>8</v>
      </c>
    </row>
    <row r="5" spans="1:10" ht="31.5" customHeight="1">
      <c r="A5" s="9" t="s">
        <v>11</v>
      </c>
      <c r="B5" s="9"/>
      <c r="D5" s="6"/>
    </row>
    <row r="6" spans="1:10" ht="27.75" customHeight="1">
      <c r="A6" s="10" t="s">
        <v>17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81" customHeight="1">
      <c r="A7" s="2" t="s">
        <v>6</v>
      </c>
      <c r="B7" s="2" t="s">
        <v>5</v>
      </c>
      <c r="C7" s="2" t="s">
        <v>2</v>
      </c>
      <c r="D7" s="2" t="s">
        <v>0</v>
      </c>
      <c r="E7" s="2" t="s">
        <v>3</v>
      </c>
      <c r="F7" s="2" t="s">
        <v>1</v>
      </c>
      <c r="G7" s="2" t="s">
        <v>7</v>
      </c>
      <c r="H7" s="2" t="s">
        <v>4</v>
      </c>
      <c r="I7" s="2" t="s">
        <v>10</v>
      </c>
      <c r="J7" s="2" t="s">
        <v>13</v>
      </c>
    </row>
    <row r="8" spans="1:10" ht="16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>
      <c r="A9" s="3">
        <v>0.1</v>
      </c>
      <c r="B9" s="4">
        <v>100</v>
      </c>
      <c r="C9" s="5">
        <v>24.9</v>
      </c>
      <c r="D9" s="5">
        <v>919.6</v>
      </c>
      <c r="E9" s="4">
        <f>B9*D9*C9</f>
        <v>2289804</v>
      </c>
      <c r="F9" s="4">
        <f>E9</f>
        <v>2289804</v>
      </c>
      <c r="G9" s="5">
        <v>6.5</v>
      </c>
      <c r="H9" s="5">
        <v>1</v>
      </c>
      <c r="I9" s="4">
        <f>F9*G9%*H9</f>
        <v>148837.26</v>
      </c>
      <c r="J9" s="4">
        <f>I9*50%</f>
        <v>74418.63</v>
      </c>
    </row>
    <row r="10" spans="1:10">
      <c r="A10" s="3">
        <v>0.3</v>
      </c>
      <c r="B10" s="4">
        <v>100</v>
      </c>
      <c r="C10" s="5">
        <v>24.9</v>
      </c>
      <c r="D10" s="5">
        <v>919.6</v>
      </c>
      <c r="E10" s="4">
        <f>B10*D10*C10</f>
        <v>2289804</v>
      </c>
      <c r="F10" s="4">
        <f t="shared" ref="F10:F11" si="0">E10</f>
        <v>2289804</v>
      </c>
      <c r="G10" s="5">
        <v>3</v>
      </c>
      <c r="H10" s="5">
        <v>1</v>
      </c>
      <c r="I10" s="4">
        <f t="shared" ref="I10:I11" si="1">F10*G10%*H10</f>
        <v>68694.12</v>
      </c>
      <c r="J10" s="4">
        <f t="shared" ref="J10:J11" si="2">I10*50%</f>
        <v>34347.06</v>
      </c>
    </row>
    <row r="11" spans="1:10">
      <c r="A11" s="3">
        <v>0.5</v>
      </c>
      <c r="B11" s="4">
        <v>100</v>
      </c>
      <c r="C11" s="5">
        <v>24.9</v>
      </c>
      <c r="D11" s="5">
        <v>919.6</v>
      </c>
      <c r="E11" s="4">
        <f>B11*D11*C11</f>
        <v>2289804</v>
      </c>
      <c r="F11" s="4">
        <f t="shared" si="0"/>
        <v>2289804</v>
      </c>
      <c r="G11" s="5">
        <v>2.2999999999999998</v>
      </c>
      <c r="H11" s="5">
        <v>1</v>
      </c>
      <c r="I11" s="4">
        <f t="shared" si="1"/>
        <v>52665.491999999998</v>
      </c>
      <c r="J11" s="4">
        <f t="shared" si="2"/>
        <v>26332.745999999999</v>
      </c>
    </row>
    <row r="12" spans="1:10" ht="71.25" customHeight="1">
      <c r="A12" s="8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00.5" customHeight="1">
      <c r="A13" s="2" t="s">
        <v>6</v>
      </c>
      <c r="B13" s="2" t="s">
        <v>5</v>
      </c>
      <c r="C13" s="2" t="s">
        <v>2</v>
      </c>
      <c r="D13" s="2" t="s">
        <v>0</v>
      </c>
      <c r="E13" s="2" t="s">
        <v>3</v>
      </c>
      <c r="F13" s="2" t="s">
        <v>1</v>
      </c>
      <c r="G13" s="2" t="s">
        <v>7</v>
      </c>
      <c r="H13" s="2" t="s">
        <v>4</v>
      </c>
      <c r="I13" s="2" t="s">
        <v>10</v>
      </c>
      <c r="J13" s="2" t="s">
        <v>13</v>
      </c>
    </row>
    <row r="14" spans="1:10" ht="16.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</row>
    <row r="15" spans="1:10">
      <c r="A15" s="3">
        <v>0.1</v>
      </c>
      <c r="B15" s="4">
        <v>100</v>
      </c>
      <c r="C15" s="5">
        <v>24.9</v>
      </c>
      <c r="D15" s="5">
        <v>919.6</v>
      </c>
      <c r="E15" s="4">
        <f>B15*D15*C15</f>
        <v>2289804</v>
      </c>
      <c r="F15" s="4">
        <f>E15</f>
        <v>2289804</v>
      </c>
      <c r="G15" s="5">
        <v>6.5</v>
      </c>
      <c r="H15" s="5">
        <v>0.8</v>
      </c>
      <c r="I15" s="4">
        <f>F15*G15%*H15</f>
        <v>119069.80800000002</v>
      </c>
      <c r="J15" s="4">
        <f t="shared" ref="J15:J17" si="3">I15*50%</f>
        <v>59534.90400000001</v>
      </c>
    </row>
    <row r="16" spans="1:10">
      <c r="A16" s="3">
        <v>0.3</v>
      </c>
      <c r="B16" s="4">
        <v>100</v>
      </c>
      <c r="C16" s="5">
        <v>24.9</v>
      </c>
      <c r="D16" s="5">
        <v>919.6</v>
      </c>
      <c r="E16" s="4">
        <f>B16*D16*C16</f>
        <v>2289804</v>
      </c>
      <c r="F16" s="4">
        <f t="shared" ref="F16:F17" si="4">E16</f>
        <v>2289804</v>
      </c>
      <c r="G16" s="5">
        <v>3</v>
      </c>
      <c r="H16" s="5">
        <v>0.8</v>
      </c>
      <c r="I16" s="4">
        <f t="shared" ref="I16:I17" si="5">F16*G16%*H16</f>
        <v>54955.296000000002</v>
      </c>
      <c r="J16" s="4">
        <f t="shared" si="3"/>
        <v>27477.648000000001</v>
      </c>
    </row>
    <row r="17" spans="1:10">
      <c r="A17" s="3">
        <v>0.5</v>
      </c>
      <c r="B17" s="4">
        <v>100</v>
      </c>
      <c r="C17" s="5">
        <v>24.9</v>
      </c>
      <c r="D17" s="5">
        <v>919.6</v>
      </c>
      <c r="E17" s="4">
        <f>B17*D17*C17</f>
        <v>2289804</v>
      </c>
      <c r="F17" s="4">
        <f t="shared" si="4"/>
        <v>2289804</v>
      </c>
      <c r="G17" s="5">
        <v>2.2999999999999998</v>
      </c>
      <c r="H17" s="5">
        <v>0.8</v>
      </c>
      <c r="I17" s="4">
        <f t="shared" si="5"/>
        <v>42132.393600000003</v>
      </c>
      <c r="J17" s="4">
        <f t="shared" si="3"/>
        <v>21066.196800000002</v>
      </c>
    </row>
    <row r="19" spans="1:10" ht="15.75" customHeight="1">
      <c r="A19" s="6"/>
      <c r="B19" s="6"/>
      <c r="D19" s="6"/>
      <c r="H19" s="11"/>
      <c r="I19" s="11"/>
      <c r="J19" s="7" t="s">
        <v>9</v>
      </c>
    </row>
    <row r="20" spans="1:10" ht="30.75" customHeight="1">
      <c r="A20" s="9" t="s">
        <v>14</v>
      </c>
      <c r="B20" s="9"/>
      <c r="D20" s="6"/>
      <c r="H20" s="11"/>
      <c r="I20" s="11"/>
    </row>
    <row r="21" spans="1:10" ht="32.25" customHeight="1">
      <c r="A21" s="10" t="s">
        <v>17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94.5">
      <c r="A22" s="2" t="s">
        <v>6</v>
      </c>
      <c r="B22" s="2" t="s">
        <v>5</v>
      </c>
      <c r="C22" s="2" t="s">
        <v>2</v>
      </c>
      <c r="D22" s="2" t="s">
        <v>0</v>
      </c>
      <c r="E22" s="2" t="s">
        <v>3</v>
      </c>
      <c r="F22" s="2" t="s">
        <v>1</v>
      </c>
      <c r="G22" s="2" t="s">
        <v>7</v>
      </c>
      <c r="H22" s="2" t="s">
        <v>4</v>
      </c>
      <c r="I22" s="2" t="s">
        <v>10</v>
      </c>
      <c r="J22" s="2" t="s">
        <v>13</v>
      </c>
    </row>
    <row r="23" spans="1:10" ht="16.5" customHeight="1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</row>
    <row r="24" spans="1:10">
      <c r="A24" s="3">
        <v>0.1</v>
      </c>
      <c r="B24" s="4">
        <v>100</v>
      </c>
      <c r="C24" s="5">
        <v>24.9</v>
      </c>
      <c r="D24" s="5">
        <v>919.6</v>
      </c>
      <c r="E24" s="4">
        <f>B24*D24*C24</f>
        <v>2289804</v>
      </c>
      <c r="F24" s="4">
        <f t="shared" ref="F24:F26" si="6">E24*70%</f>
        <v>1602862.7999999998</v>
      </c>
      <c r="G24" s="5">
        <v>6.5</v>
      </c>
      <c r="H24" s="5">
        <v>1</v>
      </c>
      <c r="I24" s="4">
        <f>F24*G24%*H24</f>
        <v>104186.08199999999</v>
      </c>
      <c r="J24" s="4">
        <f t="shared" ref="J24:J26" si="7">I24*50%</f>
        <v>52093.040999999997</v>
      </c>
    </row>
    <row r="25" spans="1:10">
      <c r="A25" s="3">
        <v>0.3</v>
      </c>
      <c r="B25" s="4">
        <v>100</v>
      </c>
      <c r="C25" s="5">
        <v>24.9</v>
      </c>
      <c r="D25" s="5">
        <v>919.6</v>
      </c>
      <c r="E25" s="4">
        <f>B25*D25*C25</f>
        <v>2289804</v>
      </c>
      <c r="F25" s="4">
        <f t="shared" si="6"/>
        <v>1602862.7999999998</v>
      </c>
      <c r="G25" s="5">
        <v>3</v>
      </c>
      <c r="H25" s="5">
        <v>1</v>
      </c>
      <c r="I25" s="4">
        <f t="shared" ref="I25:I26" si="8">F25*G25%*H25</f>
        <v>48085.883999999991</v>
      </c>
      <c r="J25" s="4">
        <f t="shared" si="7"/>
        <v>24042.941999999995</v>
      </c>
    </row>
    <row r="26" spans="1:10">
      <c r="A26" s="3">
        <v>0.5</v>
      </c>
      <c r="B26" s="4">
        <v>100</v>
      </c>
      <c r="C26" s="5">
        <v>24.9</v>
      </c>
      <c r="D26" s="5">
        <v>919.6</v>
      </c>
      <c r="E26" s="4">
        <f>B26*D26*C26</f>
        <v>2289804</v>
      </c>
      <c r="F26" s="4">
        <f t="shared" si="6"/>
        <v>1602862.7999999998</v>
      </c>
      <c r="G26" s="5">
        <v>2.2999999999999998</v>
      </c>
      <c r="H26" s="5">
        <v>1</v>
      </c>
      <c r="I26" s="4">
        <f t="shared" si="8"/>
        <v>36865.844399999994</v>
      </c>
      <c r="J26" s="4">
        <f t="shared" si="7"/>
        <v>18432.922199999997</v>
      </c>
    </row>
    <row r="27" spans="1:10" ht="66.75" customHeight="1">
      <c r="A27" s="8" t="s">
        <v>12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94.5">
      <c r="A28" s="2" t="s">
        <v>6</v>
      </c>
      <c r="B28" s="2" t="s">
        <v>5</v>
      </c>
      <c r="C28" s="2" t="s">
        <v>2</v>
      </c>
      <c r="D28" s="2" t="s">
        <v>0</v>
      </c>
      <c r="E28" s="2" t="s">
        <v>3</v>
      </c>
      <c r="F28" s="2" t="s">
        <v>1</v>
      </c>
      <c r="G28" s="2" t="s">
        <v>7</v>
      </c>
      <c r="H28" s="2" t="s">
        <v>4</v>
      </c>
      <c r="I28" s="2" t="s">
        <v>10</v>
      </c>
      <c r="J28" s="2" t="s">
        <v>13</v>
      </c>
    </row>
    <row r="29" spans="1:10" ht="16.5" customHeight="1">
      <c r="A29" s="2">
        <v>1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  <c r="G29" s="2">
        <v>7</v>
      </c>
      <c r="H29" s="2">
        <v>8</v>
      </c>
      <c r="I29" s="2">
        <v>9</v>
      </c>
      <c r="J29" s="2">
        <v>10</v>
      </c>
    </row>
    <row r="30" spans="1:10">
      <c r="A30" s="3">
        <v>0.1</v>
      </c>
      <c r="B30" s="4">
        <v>100</v>
      </c>
      <c r="C30" s="5">
        <v>24.9</v>
      </c>
      <c r="D30" s="5">
        <v>919.6</v>
      </c>
      <c r="E30" s="4">
        <f>B30*D30*C30</f>
        <v>2289804</v>
      </c>
      <c r="F30" s="4">
        <f t="shared" ref="F30:F32" si="9">E30*70%</f>
        <v>1602862.7999999998</v>
      </c>
      <c r="G30" s="5">
        <v>6.5</v>
      </c>
      <c r="H30" s="5">
        <v>0.8</v>
      </c>
      <c r="I30" s="4">
        <f>F30*G30%*H30</f>
        <v>83348.865600000005</v>
      </c>
      <c r="J30" s="4">
        <f t="shared" ref="J30:J32" si="10">I30*50%</f>
        <v>41674.432800000002</v>
      </c>
    </row>
    <row r="31" spans="1:10">
      <c r="A31" s="3">
        <v>0.3</v>
      </c>
      <c r="B31" s="4">
        <v>100</v>
      </c>
      <c r="C31" s="5">
        <v>24.9</v>
      </c>
      <c r="D31" s="5">
        <v>919.6</v>
      </c>
      <c r="E31" s="4">
        <f>B31*D31*C31</f>
        <v>2289804</v>
      </c>
      <c r="F31" s="4">
        <f t="shared" si="9"/>
        <v>1602862.7999999998</v>
      </c>
      <c r="G31" s="5">
        <v>3</v>
      </c>
      <c r="H31" s="5">
        <v>0.8</v>
      </c>
      <c r="I31" s="4">
        <f t="shared" ref="I31:I32" si="11">F31*G31%*H31</f>
        <v>38468.707199999997</v>
      </c>
      <c r="J31" s="4">
        <f t="shared" si="10"/>
        <v>19234.353599999999</v>
      </c>
    </row>
    <row r="32" spans="1:10">
      <c r="A32" s="3">
        <v>0.5</v>
      </c>
      <c r="B32" s="4">
        <v>100</v>
      </c>
      <c r="C32" s="5">
        <v>24.9</v>
      </c>
      <c r="D32" s="5">
        <v>919.6</v>
      </c>
      <c r="E32" s="4">
        <f>B32*D32*C32</f>
        <v>2289804</v>
      </c>
      <c r="F32" s="4">
        <f t="shared" si="9"/>
        <v>1602862.7999999998</v>
      </c>
      <c r="G32" s="5">
        <v>2.2999999999999998</v>
      </c>
      <c r="H32" s="5">
        <v>0.8</v>
      </c>
      <c r="I32" s="4">
        <f t="shared" si="11"/>
        <v>29492.675519999997</v>
      </c>
      <c r="J32" s="4">
        <f t="shared" si="10"/>
        <v>14746.337759999999</v>
      </c>
    </row>
  </sheetData>
  <mergeCells count="10">
    <mergeCell ref="A12:J12"/>
    <mergeCell ref="A20:B20"/>
    <mergeCell ref="A21:J21"/>
    <mergeCell ref="A27:J27"/>
    <mergeCell ref="A1:J1"/>
    <mergeCell ref="A2:J2"/>
    <mergeCell ref="A5:B5"/>
    <mergeCell ref="A6:J6"/>
    <mergeCell ref="H19:I19"/>
    <mergeCell ref="H20:I20"/>
  </mergeCells>
  <pageMargins left="0.51" right="0.27559055118110237" top="0.15748031496062992" bottom="0.15748031496062992" header="0.19685039370078741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100" zoomScaleSheetLayoutView="100" workbookViewId="0">
      <selection activeCell="A2" sqref="A2:XFD2"/>
    </sheetView>
  </sheetViews>
  <sheetFormatPr defaultRowHeight="15.75"/>
  <cols>
    <col min="1" max="1" width="11" style="1" customWidth="1"/>
    <col min="2" max="2" width="13.5703125" style="1" customWidth="1"/>
    <col min="3" max="4" width="9.140625" style="1"/>
    <col min="5" max="5" width="11.85546875" style="1" customWidth="1"/>
    <col min="6" max="6" width="11.140625" style="1" customWidth="1"/>
    <col min="7" max="7" width="12.140625" style="1" customWidth="1"/>
    <col min="8" max="8" width="9.140625" style="1"/>
    <col min="9" max="9" width="11.28515625" style="1" customWidth="1"/>
    <col min="10" max="10" width="14.7109375" style="1" customWidth="1"/>
    <col min="11" max="16384" width="9.140625" style="1"/>
  </cols>
  <sheetData>
    <row r="1" spans="1:10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3.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ht="17.25" customHeight="1">
      <c r="A4" s="6"/>
      <c r="B4" s="6"/>
      <c r="D4" s="6"/>
      <c r="I4" s="7"/>
      <c r="J4" s="7" t="s">
        <v>8</v>
      </c>
    </row>
    <row r="5" spans="1:10" ht="31.5" customHeight="1">
      <c r="A5" s="9" t="s">
        <v>18</v>
      </c>
      <c r="B5" s="9"/>
      <c r="D5" s="6"/>
    </row>
    <row r="6" spans="1:10" ht="27.75" customHeight="1">
      <c r="A6" s="10" t="s">
        <v>17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81" customHeight="1">
      <c r="A7" s="2" t="s">
        <v>6</v>
      </c>
      <c r="B7" s="2" t="s">
        <v>5</v>
      </c>
      <c r="C7" s="2" t="s">
        <v>2</v>
      </c>
      <c r="D7" s="2" t="s">
        <v>0</v>
      </c>
      <c r="E7" s="2" t="s">
        <v>3</v>
      </c>
      <c r="F7" s="2" t="s">
        <v>1</v>
      </c>
      <c r="G7" s="2" t="s">
        <v>7</v>
      </c>
      <c r="H7" s="2" t="s">
        <v>4</v>
      </c>
      <c r="I7" s="2" t="s">
        <v>10</v>
      </c>
      <c r="J7" s="2" t="s">
        <v>13</v>
      </c>
    </row>
    <row r="8" spans="1:10" ht="16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>
      <c r="A9" s="3">
        <v>0.1</v>
      </c>
      <c r="B9" s="4">
        <v>100</v>
      </c>
      <c r="C9" s="5">
        <v>13.8</v>
      </c>
      <c r="D9" s="5">
        <v>878.2</v>
      </c>
      <c r="E9" s="4">
        <f>B9*D9*C9</f>
        <v>1211916</v>
      </c>
      <c r="F9" s="4">
        <f>E9</f>
        <v>1211916</v>
      </c>
      <c r="G9" s="5">
        <v>6.5</v>
      </c>
      <c r="H9" s="5">
        <v>1</v>
      </c>
      <c r="I9" s="4">
        <f>F9*G9%*H9</f>
        <v>78774.540000000008</v>
      </c>
      <c r="J9" s="4">
        <f>I9*50%</f>
        <v>39387.270000000004</v>
      </c>
    </row>
    <row r="10" spans="1:10">
      <c r="A10" s="3">
        <v>0.3</v>
      </c>
      <c r="B10" s="4">
        <v>100</v>
      </c>
      <c r="C10" s="5">
        <v>13.8</v>
      </c>
      <c r="D10" s="5">
        <v>878.2</v>
      </c>
      <c r="E10" s="4">
        <f>B10*D10*C10</f>
        <v>1211916</v>
      </c>
      <c r="F10" s="4">
        <f t="shared" ref="F10:F11" si="0">E10</f>
        <v>1211916</v>
      </c>
      <c r="G10" s="5">
        <v>3</v>
      </c>
      <c r="H10" s="5">
        <v>1</v>
      </c>
      <c r="I10" s="4">
        <f t="shared" ref="I10:I11" si="1">F10*G10%*H10</f>
        <v>36357.479999999996</v>
      </c>
      <c r="J10" s="4">
        <f t="shared" ref="J10:J11" si="2">I10*50%</f>
        <v>18178.739999999998</v>
      </c>
    </row>
    <row r="11" spans="1:10">
      <c r="A11" s="3">
        <v>0.5</v>
      </c>
      <c r="B11" s="4">
        <v>100</v>
      </c>
      <c r="C11" s="5">
        <v>13.8</v>
      </c>
      <c r="D11" s="5">
        <v>878.2</v>
      </c>
      <c r="E11" s="4">
        <f>B11*D11*C11</f>
        <v>1211916</v>
      </c>
      <c r="F11" s="4">
        <f t="shared" si="0"/>
        <v>1211916</v>
      </c>
      <c r="G11" s="5">
        <v>2.2999999999999998</v>
      </c>
      <c r="H11" s="5">
        <v>1</v>
      </c>
      <c r="I11" s="4">
        <f t="shared" si="1"/>
        <v>27874.067999999999</v>
      </c>
      <c r="J11" s="4">
        <f t="shared" si="2"/>
        <v>13937.034</v>
      </c>
    </row>
    <row r="12" spans="1:10" ht="30" customHeight="1">
      <c r="A12" s="8" t="s">
        <v>19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80.25" customHeight="1">
      <c r="A13" s="2" t="s">
        <v>6</v>
      </c>
      <c r="B13" s="2" t="s">
        <v>5</v>
      </c>
      <c r="C13" s="2" t="s">
        <v>2</v>
      </c>
      <c r="D13" s="2" t="s">
        <v>0</v>
      </c>
      <c r="E13" s="2" t="s">
        <v>3</v>
      </c>
      <c r="F13" s="2" t="s">
        <v>1</v>
      </c>
      <c r="G13" s="2" t="s">
        <v>7</v>
      </c>
      <c r="H13" s="2" t="s">
        <v>4</v>
      </c>
      <c r="I13" s="2" t="s">
        <v>10</v>
      </c>
      <c r="J13" s="2" t="s">
        <v>13</v>
      </c>
    </row>
    <row r="14" spans="1:10" ht="16.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</row>
    <row r="15" spans="1:10">
      <c r="A15" s="3">
        <v>0.1</v>
      </c>
      <c r="B15" s="4">
        <v>100</v>
      </c>
      <c r="C15" s="5">
        <v>13.8</v>
      </c>
      <c r="D15" s="5">
        <v>878.2</v>
      </c>
      <c r="E15" s="4">
        <f>B15*D15*C15</f>
        <v>1211916</v>
      </c>
      <c r="F15" s="4">
        <f>E15</f>
        <v>1211916</v>
      </c>
      <c r="G15" s="5">
        <v>6.5</v>
      </c>
      <c r="H15" s="5">
        <v>0.7</v>
      </c>
      <c r="I15" s="4">
        <f>F15*G15%*H15</f>
        <v>55142.178</v>
      </c>
      <c r="J15" s="4">
        <f t="shared" ref="J15:J17" si="3">I15*50%</f>
        <v>27571.089</v>
      </c>
    </row>
    <row r="16" spans="1:10">
      <c r="A16" s="3">
        <v>0.3</v>
      </c>
      <c r="B16" s="4">
        <v>100</v>
      </c>
      <c r="C16" s="5">
        <v>13.8</v>
      </c>
      <c r="D16" s="5">
        <v>878.2</v>
      </c>
      <c r="E16" s="4">
        <f>B16*D16*C16</f>
        <v>1211916</v>
      </c>
      <c r="F16" s="4">
        <f t="shared" ref="F16:F17" si="4">E16</f>
        <v>1211916</v>
      </c>
      <c r="G16" s="5">
        <v>3</v>
      </c>
      <c r="H16" s="5">
        <v>0.7</v>
      </c>
      <c r="I16" s="4">
        <f t="shared" ref="I16:I17" si="5">F16*G16%*H16</f>
        <v>25450.235999999997</v>
      </c>
      <c r="J16" s="4">
        <f t="shared" si="3"/>
        <v>12725.117999999999</v>
      </c>
    </row>
    <row r="17" spans="1:10">
      <c r="A17" s="3">
        <v>0.5</v>
      </c>
      <c r="B17" s="4">
        <v>100</v>
      </c>
      <c r="C17" s="5">
        <v>13.8</v>
      </c>
      <c r="D17" s="5">
        <v>878.2</v>
      </c>
      <c r="E17" s="4">
        <f>B17*D17*C17</f>
        <v>1211916</v>
      </c>
      <c r="F17" s="4">
        <f t="shared" si="4"/>
        <v>1211916</v>
      </c>
      <c r="G17" s="5">
        <v>2.2999999999999998</v>
      </c>
      <c r="H17" s="5">
        <v>0.7</v>
      </c>
      <c r="I17" s="4">
        <f t="shared" si="5"/>
        <v>19511.847599999997</v>
      </c>
      <c r="J17" s="4">
        <f t="shared" si="3"/>
        <v>9755.9237999999987</v>
      </c>
    </row>
    <row r="19" spans="1:10" ht="15.75" customHeight="1">
      <c r="A19" s="6"/>
      <c r="B19" s="6"/>
      <c r="D19" s="6"/>
      <c r="H19" s="11"/>
      <c r="I19" s="11"/>
      <c r="J19" s="7" t="s">
        <v>9</v>
      </c>
    </row>
    <row r="20" spans="1:10" ht="30.75" customHeight="1">
      <c r="A20" s="9" t="s">
        <v>20</v>
      </c>
      <c r="B20" s="9"/>
      <c r="D20" s="6"/>
      <c r="H20" s="11"/>
      <c r="I20" s="11"/>
    </row>
    <row r="21" spans="1:10" ht="32.25" customHeight="1">
      <c r="A21" s="10" t="s">
        <v>17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94.5">
      <c r="A22" s="2" t="s">
        <v>6</v>
      </c>
      <c r="B22" s="2" t="s">
        <v>5</v>
      </c>
      <c r="C22" s="2" t="s">
        <v>2</v>
      </c>
      <c r="D22" s="2" t="s">
        <v>0</v>
      </c>
      <c r="E22" s="2" t="s">
        <v>3</v>
      </c>
      <c r="F22" s="2" t="s">
        <v>1</v>
      </c>
      <c r="G22" s="2" t="s">
        <v>7</v>
      </c>
      <c r="H22" s="2" t="s">
        <v>4</v>
      </c>
      <c r="I22" s="2" t="s">
        <v>10</v>
      </c>
      <c r="J22" s="2" t="s">
        <v>13</v>
      </c>
    </row>
    <row r="23" spans="1:10" ht="16.5" customHeight="1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</row>
    <row r="24" spans="1:10">
      <c r="A24" s="3">
        <v>0.1</v>
      </c>
      <c r="B24" s="4">
        <v>100</v>
      </c>
      <c r="C24" s="5">
        <v>13.8</v>
      </c>
      <c r="D24" s="5">
        <v>878.2</v>
      </c>
      <c r="E24" s="4">
        <f>B24*D24*C24</f>
        <v>1211916</v>
      </c>
      <c r="F24" s="4">
        <f t="shared" ref="F24:F26" si="6">E24*70%</f>
        <v>848341.2</v>
      </c>
      <c r="G24" s="5">
        <v>6.5</v>
      </c>
      <c r="H24" s="5">
        <v>1</v>
      </c>
      <c r="I24" s="4">
        <f>F24*G24%*H24</f>
        <v>55142.178</v>
      </c>
      <c r="J24" s="4">
        <f t="shared" ref="J24:J26" si="7">I24*50%</f>
        <v>27571.089</v>
      </c>
    </row>
    <row r="25" spans="1:10">
      <c r="A25" s="3">
        <v>0.3</v>
      </c>
      <c r="B25" s="4">
        <v>100</v>
      </c>
      <c r="C25" s="5">
        <v>13.8</v>
      </c>
      <c r="D25" s="5">
        <v>878.2</v>
      </c>
      <c r="E25" s="4">
        <f>B25*D25*C25</f>
        <v>1211916</v>
      </c>
      <c r="F25" s="4">
        <f t="shared" si="6"/>
        <v>848341.2</v>
      </c>
      <c r="G25" s="5">
        <v>3</v>
      </c>
      <c r="H25" s="5">
        <v>1</v>
      </c>
      <c r="I25" s="4">
        <f t="shared" ref="I25:I26" si="8">F25*G25%*H25</f>
        <v>25450.235999999997</v>
      </c>
      <c r="J25" s="4">
        <f t="shared" si="7"/>
        <v>12725.117999999999</v>
      </c>
    </row>
    <row r="26" spans="1:10">
      <c r="A26" s="3">
        <v>0.5</v>
      </c>
      <c r="B26" s="4">
        <v>100</v>
      </c>
      <c r="C26" s="5">
        <v>13.8</v>
      </c>
      <c r="D26" s="5">
        <v>878.2</v>
      </c>
      <c r="E26" s="4">
        <f>B26*D26*C26</f>
        <v>1211916</v>
      </c>
      <c r="F26" s="4">
        <f t="shared" si="6"/>
        <v>848341.2</v>
      </c>
      <c r="G26" s="5">
        <v>2.2999999999999998</v>
      </c>
      <c r="H26" s="5">
        <v>1</v>
      </c>
      <c r="I26" s="4">
        <f t="shared" si="8"/>
        <v>19511.847599999997</v>
      </c>
      <c r="J26" s="4">
        <f t="shared" si="7"/>
        <v>9755.9237999999987</v>
      </c>
    </row>
    <row r="27" spans="1:10" ht="33.75" customHeight="1">
      <c r="A27" s="8" t="s">
        <v>21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94.5">
      <c r="A28" s="2" t="s">
        <v>6</v>
      </c>
      <c r="B28" s="2" t="s">
        <v>5</v>
      </c>
      <c r="C28" s="2" t="s">
        <v>2</v>
      </c>
      <c r="D28" s="2" t="s">
        <v>0</v>
      </c>
      <c r="E28" s="2" t="s">
        <v>3</v>
      </c>
      <c r="F28" s="2" t="s">
        <v>1</v>
      </c>
      <c r="G28" s="2" t="s">
        <v>7</v>
      </c>
      <c r="H28" s="2" t="s">
        <v>4</v>
      </c>
      <c r="I28" s="2" t="s">
        <v>10</v>
      </c>
      <c r="J28" s="2" t="s">
        <v>13</v>
      </c>
    </row>
    <row r="29" spans="1:10" ht="16.5" customHeight="1">
      <c r="A29" s="2">
        <v>1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  <c r="G29" s="2">
        <v>7</v>
      </c>
      <c r="H29" s="2">
        <v>8</v>
      </c>
      <c r="I29" s="2">
        <v>9</v>
      </c>
      <c r="J29" s="2">
        <v>10</v>
      </c>
    </row>
    <row r="30" spans="1:10">
      <c r="A30" s="3">
        <v>0.1</v>
      </c>
      <c r="B30" s="4">
        <v>100</v>
      </c>
      <c r="C30" s="5">
        <v>13.8</v>
      </c>
      <c r="D30" s="5">
        <v>878.2</v>
      </c>
      <c r="E30" s="4">
        <f>B30*D30*C30</f>
        <v>1211916</v>
      </c>
      <c r="F30" s="4">
        <f t="shared" ref="F30:F32" si="9">E30*70%</f>
        <v>848341.2</v>
      </c>
      <c r="G30" s="5">
        <v>6.5</v>
      </c>
      <c r="H30" s="5">
        <v>0.7</v>
      </c>
      <c r="I30" s="4">
        <f>F30*G30%*H30</f>
        <v>38599.524599999997</v>
      </c>
      <c r="J30" s="4">
        <f t="shared" ref="J30:J32" si="10">I30*50%</f>
        <v>19299.762299999999</v>
      </c>
    </row>
    <row r="31" spans="1:10">
      <c r="A31" s="3">
        <v>0.3</v>
      </c>
      <c r="B31" s="4">
        <v>100</v>
      </c>
      <c r="C31" s="5">
        <v>13.8</v>
      </c>
      <c r="D31" s="5">
        <v>878.2</v>
      </c>
      <c r="E31" s="4">
        <f>B31*D31*C31</f>
        <v>1211916</v>
      </c>
      <c r="F31" s="4">
        <f t="shared" si="9"/>
        <v>848341.2</v>
      </c>
      <c r="G31" s="5">
        <v>3</v>
      </c>
      <c r="H31" s="5">
        <v>0.7</v>
      </c>
      <c r="I31" s="4">
        <f t="shared" ref="I31:I32" si="11">F31*G31%*H31</f>
        <v>17815.165199999996</v>
      </c>
      <c r="J31" s="4">
        <f t="shared" si="10"/>
        <v>8907.5825999999979</v>
      </c>
    </row>
    <row r="32" spans="1:10">
      <c r="A32" s="3">
        <v>0.5</v>
      </c>
      <c r="B32" s="4">
        <v>100</v>
      </c>
      <c r="C32" s="5">
        <v>13.8</v>
      </c>
      <c r="D32" s="5">
        <v>878.2</v>
      </c>
      <c r="E32" s="4">
        <f>B32*D32*C32</f>
        <v>1211916</v>
      </c>
      <c r="F32" s="4">
        <f t="shared" si="9"/>
        <v>848341.2</v>
      </c>
      <c r="G32" s="5">
        <v>2.2999999999999998</v>
      </c>
      <c r="H32" s="5">
        <v>0.7</v>
      </c>
      <c r="I32" s="4">
        <f t="shared" si="11"/>
        <v>13658.293319999997</v>
      </c>
      <c r="J32" s="4">
        <f t="shared" si="10"/>
        <v>6829.1466599999985</v>
      </c>
    </row>
  </sheetData>
  <mergeCells count="10">
    <mergeCell ref="A20:B20"/>
    <mergeCell ref="H20:I20"/>
    <mergeCell ref="A21:J21"/>
    <mergeCell ref="A27:J27"/>
    <mergeCell ref="A1:J1"/>
    <mergeCell ref="A2:J2"/>
    <mergeCell ref="A5:B5"/>
    <mergeCell ref="A6:J6"/>
    <mergeCell ref="A12:J12"/>
    <mergeCell ref="H19:I19"/>
  </mergeCells>
  <pageMargins left="0.27559055118110237" right="0.27559055118110237" top="0.15748031496062992" bottom="0.15748031496062992" header="0.19685039370078741" footer="0.15748031496062992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100" zoomScaleSheetLayoutView="100" workbookViewId="0">
      <selection activeCell="G9" sqref="G9"/>
    </sheetView>
  </sheetViews>
  <sheetFormatPr defaultRowHeight="15.75"/>
  <cols>
    <col min="1" max="1" width="11" style="1" customWidth="1"/>
    <col min="2" max="2" width="13.5703125" style="1" customWidth="1"/>
    <col min="3" max="4" width="9.140625" style="1"/>
    <col min="5" max="5" width="11.85546875" style="1" customWidth="1"/>
    <col min="6" max="6" width="11.140625" style="1" customWidth="1"/>
    <col min="7" max="7" width="12.140625" style="1" customWidth="1"/>
    <col min="8" max="8" width="9.140625" style="1"/>
    <col min="9" max="9" width="11.28515625" style="1" customWidth="1"/>
    <col min="10" max="10" width="14.7109375" style="1" customWidth="1"/>
    <col min="11" max="16384" width="9.140625" style="1"/>
  </cols>
  <sheetData>
    <row r="1" spans="1:10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7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ht="17.25" customHeight="1">
      <c r="A4" s="6"/>
      <c r="B4" s="6"/>
      <c r="D4" s="6"/>
      <c r="I4" s="7"/>
      <c r="J4" s="7" t="s">
        <v>8</v>
      </c>
    </row>
    <row r="5" spans="1:10" ht="31.5" customHeight="1">
      <c r="A5" s="9" t="s">
        <v>22</v>
      </c>
      <c r="B5" s="9"/>
      <c r="D5" s="6"/>
    </row>
    <row r="6" spans="1:10" ht="27.75" customHeight="1">
      <c r="A6" s="10" t="s">
        <v>17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81" customHeight="1">
      <c r="A7" s="2" t="s">
        <v>6</v>
      </c>
      <c r="B7" s="2" t="s">
        <v>5</v>
      </c>
      <c r="C7" s="2" t="s">
        <v>2</v>
      </c>
      <c r="D7" s="2" t="s">
        <v>0</v>
      </c>
      <c r="E7" s="2" t="s">
        <v>3</v>
      </c>
      <c r="F7" s="2" t="s">
        <v>1</v>
      </c>
      <c r="G7" s="2" t="s">
        <v>7</v>
      </c>
      <c r="H7" s="2" t="s">
        <v>4</v>
      </c>
      <c r="I7" s="2" t="s">
        <v>10</v>
      </c>
      <c r="J7" s="2" t="s">
        <v>13</v>
      </c>
    </row>
    <row r="8" spans="1:10" ht="16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>
      <c r="A9" s="3">
        <v>0.1</v>
      </c>
      <c r="B9" s="4">
        <v>100</v>
      </c>
      <c r="C9" s="5">
        <v>13.7</v>
      </c>
      <c r="D9" s="4">
        <v>1728</v>
      </c>
      <c r="E9" s="4">
        <f>B9*D9*C9</f>
        <v>2367360</v>
      </c>
      <c r="F9" s="4">
        <f>E9</f>
        <v>2367360</v>
      </c>
      <c r="G9" s="5">
        <v>5.9</v>
      </c>
      <c r="H9" s="5">
        <v>1</v>
      </c>
      <c r="I9" s="4">
        <f>F9*G9%*H9</f>
        <v>139674.24000000002</v>
      </c>
      <c r="J9" s="4">
        <f>I9*50%</f>
        <v>69837.12000000001</v>
      </c>
    </row>
    <row r="10" spans="1:10">
      <c r="A10" s="3">
        <v>0.3</v>
      </c>
      <c r="B10" s="4">
        <v>100</v>
      </c>
      <c r="C10" s="5">
        <v>13.7</v>
      </c>
      <c r="D10" s="4">
        <v>1728</v>
      </c>
      <c r="E10" s="4">
        <f>B10*D10*C10</f>
        <v>2367360</v>
      </c>
      <c r="F10" s="4">
        <f t="shared" ref="F10:F11" si="0">E10</f>
        <v>2367360</v>
      </c>
      <c r="G10" s="5">
        <v>1.9</v>
      </c>
      <c r="H10" s="5">
        <v>1</v>
      </c>
      <c r="I10" s="4">
        <f t="shared" ref="I10:I11" si="1">F10*G10%*H10</f>
        <v>44979.839999999997</v>
      </c>
      <c r="J10" s="4">
        <f t="shared" ref="J10:J11" si="2">I10*50%</f>
        <v>22489.919999999998</v>
      </c>
    </row>
    <row r="11" spans="1:10">
      <c r="A11" s="3">
        <v>0.5</v>
      </c>
      <c r="B11" s="4">
        <v>100</v>
      </c>
      <c r="C11" s="5">
        <v>13.7</v>
      </c>
      <c r="D11" s="4">
        <v>1728</v>
      </c>
      <c r="E11" s="4">
        <f>B11*D11*C11</f>
        <v>2367360</v>
      </c>
      <c r="F11" s="4">
        <f t="shared" si="0"/>
        <v>2367360</v>
      </c>
      <c r="G11" s="5">
        <v>1.3</v>
      </c>
      <c r="H11" s="5">
        <v>1</v>
      </c>
      <c r="I11" s="4">
        <f t="shared" si="1"/>
        <v>30775.680000000004</v>
      </c>
      <c r="J11" s="4">
        <f t="shared" si="2"/>
        <v>15387.840000000002</v>
      </c>
    </row>
    <row r="12" spans="1:10" ht="23.25" customHeight="1">
      <c r="A12" s="8" t="s">
        <v>19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80.25" customHeight="1">
      <c r="A13" s="2" t="s">
        <v>6</v>
      </c>
      <c r="B13" s="2" t="s">
        <v>5</v>
      </c>
      <c r="C13" s="2" t="s">
        <v>2</v>
      </c>
      <c r="D13" s="2" t="s">
        <v>0</v>
      </c>
      <c r="E13" s="2" t="s">
        <v>3</v>
      </c>
      <c r="F13" s="2" t="s">
        <v>1</v>
      </c>
      <c r="G13" s="2" t="s">
        <v>7</v>
      </c>
      <c r="H13" s="2" t="s">
        <v>4</v>
      </c>
      <c r="I13" s="2" t="s">
        <v>10</v>
      </c>
      <c r="J13" s="2" t="s">
        <v>13</v>
      </c>
    </row>
    <row r="14" spans="1:10" ht="16.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</row>
    <row r="15" spans="1:10">
      <c r="A15" s="3">
        <v>0.1</v>
      </c>
      <c r="B15" s="4">
        <v>100</v>
      </c>
      <c r="C15" s="5">
        <v>13.7</v>
      </c>
      <c r="D15" s="4">
        <v>1728</v>
      </c>
      <c r="E15" s="4">
        <f>B15*D15*C15</f>
        <v>2367360</v>
      </c>
      <c r="F15" s="4">
        <f>E15</f>
        <v>2367360</v>
      </c>
      <c r="G15" s="5">
        <v>5.9</v>
      </c>
      <c r="H15" s="5">
        <v>0.7</v>
      </c>
      <c r="I15" s="4">
        <f>F15*G15%*H15</f>
        <v>97771.968000000008</v>
      </c>
      <c r="J15" s="4">
        <f t="shared" ref="J15:J17" si="3">I15*50%</f>
        <v>48885.984000000004</v>
      </c>
    </row>
    <row r="16" spans="1:10">
      <c r="A16" s="3">
        <v>0.3</v>
      </c>
      <c r="B16" s="4">
        <v>100</v>
      </c>
      <c r="C16" s="5">
        <v>13.7</v>
      </c>
      <c r="D16" s="4">
        <v>1728</v>
      </c>
      <c r="E16" s="4">
        <f>B16*D16*C16</f>
        <v>2367360</v>
      </c>
      <c r="F16" s="4">
        <f t="shared" ref="F16:F17" si="4">E16</f>
        <v>2367360</v>
      </c>
      <c r="G16" s="5">
        <v>1.9</v>
      </c>
      <c r="H16" s="5">
        <v>0.7</v>
      </c>
      <c r="I16" s="4">
        <f t="shared" ref="I16:I17" si="5">F16*G16%*H16</f>
        <v>31485.887999999995</v>
      </c>
      <c r="J16" s="4">
        <f t="shared" si="3"/>
        <v>15742.943999999998</v>
      </c>
    </row>
    <row r="17" spans="1:10">
      <c r="A17" s="3">
        <v>0.5</v>
      </c>
      <c r="B17" s="4">
        <v>100</v>
      </c>
      <c r="C17" s="5">
        <v>13.7</v>
      </c>
      <c r="D17" s="4">
        <v>1728</v>
      </c>
      <c r="E17" s="4">
        <f>B17*D17*C17</f>
        <v>2367360</v>
      </c>
      <c r="F17" s="4">
        <f t="shared" si="4"/>
        <v>2367360</v>
      </c>
      <c r="G17" s="5">
        <v>1.3</v>
      </c>
      <c r="H17" s="5">
        <v>0.7</v>
      </c>
      <c r="I17" s="4">
        <f t="shared" si="5"/>
        <v>21542.976000000002</v>
      </c>
      <c r="J17" s="4">
        <f t="shared" si="3"/>
        <v>10771.488000000001</v>
      </c>
    </row>
    <row r="19" spans="1:10" ht="15.75" customHeight="1">
      <c r="A19" s="6"/>
      <c r="B19" s="6"/>
      <c r="D19" s="6"/>
      <c r="H19" s="11"/>
      <c r="I19" s="11"/>
      <c r="J19" s="7" t="s">
        <v>9</v>
      </c>
    </row>
    <row r="20" spans="1:10" ht="30.75" customHeight="1">
      <c r="A20" s="9" t="s">
        <v>23</v>
      </c>
      <c r="B20" s="9"/>
      <c r="D20" s="6"/>
      <c r="H20" s="11"/>
      <c r="I20" s="11"/>
    </row>
    <row r="21" spans="1:10" ht="32.25" customHeight="1">
      <c r="A21" s="10" t="s">
        <v>17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94.5">
      <c r="A22" s="2" t="s">
        <v>6</v>
      </c>
      <c r="B22" s="2" t="s">
        <v>5</v>
      </c>
      <c r="C22" s="2" t="s">
        <v>2</v>
      </c>
      <c r="D22" s="2" t="s">
        <v>0</v>
      </c>
      <c r="E22" s="2" t="s">
        <v>3</v>
      </c>
      <c r="F22" s="2" t="s">
        <v>1</v>
      </c>
      <c r="G22" s="2" t="s">
        <v>7</v>
      </c>
      <c r="H22" s="2" t="s">
        <v>4</v>
      </c>
      <c r="I22" s="2" t="s">
        <v>10</v>
      </c>
      <c r="J22" s="2" t="s">
        <v>13</v>
      </c>
    </row>
    <row r="23" spans="1:10" ht="16.5" customHeight="1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</row>
    <row r="24" spans="1:10">
      <c r="A24" s="3">
        <v>0.1</v>
      </c>
      <c r="B24" s="4">
        <v>100</v>
      </c>
      <c r="C24" s="5">
        <v>13.7</v>
      </c>
      <c r="D24" s="4">
        <v>1728</v>
      </c>
      <c r="E24" s="4">
        <f>B24*D24*C24</f>
        <v>2367360</v>
      </c>
      <c r="F24" s="4">
        <f t="shared" ref="F24:F26" si="6">E24*70%</f>
        <v>1657152</v>
      </c>
      <c r="G24" s="5">
        <v>5.9</v>
      </c>
      <c r="H24" s="5">
        <v>1</v>
      </c>
      <c r="I24" s="4">
        <f>F24*G24%*H24</f>
        <v>97771.968000000008</v>
      </c>
      <c r="J24" s="4">
        <f t="shared" ref="J24:J26" si="7">I24*50%</f>
        <v>48885.984000000004</v>
      </c>
    </row>
    <row r="25" spans="1:10">
      <c r="A25" s="3">
        <v>0.3</v>
      </c>
      <c r="B25" s="4">
        <v>100</v>
      </c>
      <c r="C25" s="5">
        <v>13.7</v>
      </c>
      <c r="D25" s="4">
        <v>1728</v>
      </c>
      <c r="E25" s="4">
        <f>B25*D25*C25</f>
        <v>2367360</v>
      </c>
      <c r="F25" s="4">
        <f t="shared" si="6"/>
        <v>1657152</v>
      </c>
      <c r="G25" s="5">
        <v>1.9</v>
      </c>
      <c r="H25" s="5">
        <v>1</v>
      </c>
      <c r="I25" s="4">
        <f t="shared" ref="I25:I26" si="8">F25*G25%*H25</f>
        <v>31485.887999999999</v>
      </c>
      <c r="J25" s="4">
        <f t="shared" si="7"/>
        <v>15742.944</v>
      </c>
    </row>
    <row r="26" spans="1:10">
      <c r="A26" s="3">
        <v>0.5</v>
      </c>
      <c r="B26" s="4">
        <v>100</v>
      </c>
      <c r="C26" s="5">
        <v>13.7</v>
      </c>
      <c r="D26" s="4">
        <v>1728</v>
      </c>
      <c r="E26" s="4">
        <f>B26*D26*C26</f>
        <v>2367360</v>
      </c>
      <c r="F26" s="4">
        <f t="shared" si="6"/>
        <v>1657152</v>
      </c>
      <c r="G26" s="5">
        <v>1.3</v>
      </c>
      <c r="H26" s="5">
        <v>1</v>
      </c>
      <c r="I26" s="4">
        <f t="shared" si="8"/>
        <v>21542.976000000002</v>
      </c>
      <c r="J26" s="4">
        <f t="shared" si="7"/>
        <v>10771.488000000001</v>
      </c>
    </row>
    <row r="27" spans="1:10" ht="33.75" customHeight="1">
      <c r="A27" s="8" t="s">
        <v>21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94.5">
      <c r="A28" s="2" t="s">
        <v>6</v>
      </c>
      <c r="B28" s="2" t="s">
        <v>5</v>
      </c>
      <c r="C28" s="2" t="s">
        <v>2</v>
      </c>
      <c r="D28" s="2" t="s">
        <v>0</v>
      </c>
      <c r="E28" s="2" t="s">
        <v>3</v>
      </c>
      <c r="F28" s="2" t="s">
        <v>1</v>
      </c>
      <c r="G28" s="2" t="s">
        <v>7</v>
      </c>
      <c r="H28" s="2" t="s">
        <v>4</v>
      </c>
      <c r="I28" s="2" t="s">
        <v>10</v>
      </c>
      <c r="J28" s="2" t="s">
        <v>13</v>
      </c>
    </row>
    <row r="29" spans="1:10" ht="16.5" customHeight="1">
      <c r="A29" s="2">
        <v>1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  <c r="G29" s="2">
        <v>7</v>
      </c>
      <c r="H29" s="2">
        <v>8</v>
      </c>
      <c r="I29" s="2">
        <v>9</v>
      </c>
      <c r="J29" s="2">
        <v>10</v>
      </c>
    </row>
    <row r="30" spans="1:10">
      <c r="A30" s="3">
        <v>0.1</v>
      </c>
      <c r="B30" s="4">
        <v>100</v>
      </c>
      <c r="C30" s="5">
        <v>13.7</v>
      </c>
      <c r="D30" s="4">
        <v>1728</v>
      </c>
      <c r="E30" s="4">
        <f>B30*D30*C30</f>
        <v>2367360</v>
      </c>
      <c r="F30" s="4">
        <f t="shared" ref="F30:F32" si="9">E30*70%</f>
        <v>1657152</v>
      </c>
      <c r="G30" s="5">
        <v>5.9</v>
      </c>
      <c r="H30" s="5">
        <v>0.7</v>
      </c>
      <c r="I30" s="4">
        <f>F30*G30%*H30</f>
        <v>68440.377600000007</v>
      </c>
      <c r="J30" s="4">
        <f t="shared" ref="J30:J32" si="10">I30*50%</f>
        <v>34220.188800000004</v>
      </c>
    </row>
    <row r="31" spans="1:10">
      <c r="A31" s="3">
        <v>0.3</v>
      </c>
      <c r="B31" s="4">
        <v>100</v>
      </c>
      <c r="C31" s="5">
        <v>13.7</v>
      </c>
      <c r="D31" s="4">
        <v>1728</v>
      </c>
      <c r="E31" s="4">
        <f>B31*D31*C31</f>
        <v>2367360</v>
      </c>
      <c r="F31" s="4">
        <f t="shared" si="9"/>
        <v>1657152</v>
      </c>
      <c r="G31" s="5">
        <v>1.9</v>
      </c>
      <c r="H31" s="5">
        <v>0.7</v>
      </c>
      <c r="I31" s="4">
        <f t="shared" ref="I31:I32" si="11">F31*G31%*H31</f>
        <v>22040.121599999999</v>
      </c>
      <c r="J31" s="4">
        <f t="shared" si="10"/>
        <v>11020.060799999999</v>
      </c>
    </row>
    <row r="32" spans="1:10">
      <c r="A32" s="3">
        <v>0.5</v>
      </c>
      <c r="B32" s="4">
        <v>100</v>
      </c>
      <c r="C32" s="5">
        <v>13.7</v>
      </c>
      <c r="D32" s="4">
        <v>1728</v>
      </c>
      <c r="E32" s="4">
        <f>B32*D32*C32</f>
        <v>2367360</v>
      </c>
      <c r="F32" s="4">
        <f t="shared" si="9"/>
        <v>1657152</v>
      </c>
      <c r="G32" s="5">
        <v>1.3</v>
      </c>
      <c r="H32" s="5">
        <v>0.7</v>
      </c>
      <c r="I32" s="4">
        <f t="shared" si="11"/>
        <v>15080.083200000001</v>
      </c>
      <c r="J32" s="4">
        <f t="shared" si="10"/>
        <v>7540.0416000000005</v>
      </c>
    </row>
  </sheetData>
  <mergeCells count="10">
    <mergeCell ref="A20:B20"/>
    <mergeCell ref="H20:I20"/>
    <mergeCell ref="A21:J21"/>
    <mergeCell ref="A27:J27"/>
    <mergeCell ref="A1:J1"/>
    <mergeCell ref="A2:J2"/>
    <mergeCell ref="A5:B5"/>
    <mergeCell ref="A6:J6"/>
    <mergeCell ref="A12:J12"/>
    <mergeCell ref="H19:I19"/>
  </mergeCells>
  <pageMargins left="0.27559055118110237" right="0.27559055118110237" top="0.15748031496062992" bottom="0.15748031496062992" header="0.19685039370078741" footer="0.15748031496062992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оз.пш.</vt:lpstr>
      <vt:lpstr>яч.яр.</vt:lpstr>
      <vt:lpstr>подсолн.</vt:lpstr>
      <vt:lpstr>Лист2</vt:lpstr>
      <vt:lpstr>Лист3</vt:lpstr>
      <vt:lpstr>оз.пш.!Область_печати</vt:lpstr>
      <vt:lpstr>подсолн.!Область_печати</vt:lpstr>
      <vt:lpstr>яч.яр.!Область_печати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БЕРЕЗКА С.В.</dc:creator>
  <cp:lastModifiedBy>O_Vasyukova</cp:lastModifiedBy>
  <cp:lastPrinted>2019-04-01T05:39:12Z</cp:lastPrinted>
  <dcterms:created xsi:type="dcterms:W3CDTF">2019-03-26T11:07:42Z</dcterms:created>
  <dcterms:modified xsi:type="dcterms:W3CDTF">2019-04-01T05:45:33Z</dcterms:modified>
</cp:coreProperties>
</file>